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mportant ancien ordi\maison\"/>
    </mc:Choice>
  </mc:AlternateContent>
  <bookViews>
    <workbookView xWindow="0" yWindow="0" windowWidth="28800" windowHeight="12300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F23" i="2"/>
  <c r="C23" i="2"/>
  <c r="E23" i="2"/>
  <c r="B23" i="2"/>
  <c r="B9" i="1" l="1"/>
  <c r="D8" i="1"/>
  <c r="H8" i="1" s="1"/>
  <c r="D7" i="1"/>
  <c r="H7" i="1" s="1"/>
  <c r="D6" i="1"/>
  <c r="H6" i="1" s="1"/>
  <c r="D5" i="1"/>
  <c r="H5" i="1" s="1"/>
  <c r="H9" i="1" l="1"/>
  <c r="F5" i="1"/>
  <c r="G5" i="1" s="1"/>
  <c r="F6" i="1"/>
  <c r="G6" i="1" s="1"/>
  <c r="D9" i="1"/>
  <c r="F7" i="1"/>
  <c r="G7" i="1" s="1"/>
  <c r="F8" i="1"/>
  <c r="G8" i="1" s="1"/>
  <c r="G9" i="1" l="1"/>
  <c r="F9" i="1"/>
</calcChain>
</file>

<file path=xl/sharedStrings.xml><?xml version="1.0" encoding="utf-8"?>
<sst xmlns="http://schemas.openxmlformats.org/spreadsheetml/2006/main" count="120" uniqueCount="90">
  <si>
    <t>CLIMATISATION MAISON</t>
  </si>
  <si>
    <t>PIECE</t>
  </si>
  <si>
    <t>FENETRES</t>
  </si>
  <si>
    <t>BTU</t>
  </si>
  <si>
    <t>P EN KW/H</t>
  </si>
  <si>
    <t>Tableau de conversion BTU/kW selon la surface en m²</t>
  </si>
  <si>
    <t>Surface</t>
  </si>
  <si>
    <t>WATT KW</t>
  </si>
  <si>
    <t>0 à 25 m²</t>
  </si>
  <si>
    <t>25 à 50 m²</t>
  </si>
  <si>
    <t>50 à 70 m²</t>
  </si>
  <si>
    <t>70 m² et plus</t>
  </si>
  <si>
    <t>6000 à 9000</t>
  </si>
  <si>
    <t>12000 à 18000</t>
  </si>
  <si>
    <t>30000 et plus</t>
  </si>
  <si>
    <t>1757 (1,75)</t>
  </si>
  <si>
    <t>7027 (7,02)</t>
  </si>
  <si>
    <t>8784 (8,78) et plus</t>
  </si>
  <si>
    <t>salon</t>
  </si>
  <si>
    <t>chambre 1</t>
  </si>
  <si>
    <t>chambre 2</t>
  </si>
  <si>
    <t xml:space="preserve">piece 3 bu </t>
  </si>
  <si>
    <t>HAUTEUR</t>
  </si>
  <si>
    <t>TOTAL</t>
  </si>
  <si>
    <t>BOIUCHE SOUFLAGE</t>
  </si>
  <si>
    <t>BOUCHE REPRISE</t>
  </si>
  <si>
    <t>VMC ALDES</t>
  </si>
  <si>
    <t>SURFACE M²</t>
  </si>
  <si>
    <t>VOLUME M3</t>
  </si>
  <si>
    <t>TAUX DE RENOUVELLEMENT DE LA PIECE x5 en m3/h</t>
  </si>
  <si>
    <t xml:space="preserve"> marque</t>
  </si>
  <si>
    <t>ref ui</t>
  </si>
  <si>
    <t>ref ue</t>
  </si>
  <si>
    <t>p froid kw</t>
  </si>
  <si>
    <t>prix ui+ue</t>
  </si>
  <si>
    <t>plenum souflage</t>
  </si>
  <si>
    <t>prix plenum souflage +com</t>
  </si>
  <si>
    <t>site marchand</t>
  </si>
  <si>
    <t>mitsubishi</t>
  </si>
  <si>
    <t>PEAD-M100JA</t>
  </si>
  <si>
    <t>PUZ-M100VKA</t>
  </si>
  <si>
    <t>9,4kw</t>
  </si>
  <si>
    <t>seer</t>
  </si>
  <si>
    <t>Débit d'air Froid (GV / MV / PV ) (m3/h)</t>
  </si>
  <si>
    <t>2040 - 1740 - 1440</t>
  </si>
  <si>
    <t>domolec</t>
  </si>
  <si>
    <t>35/50/70/100/150 Pa</t>
  </si>
  <si>
    <t>pression statique</t>
  </si>
  <si>
    <t>Puissance acoustique / Pression acoustique Froid (dB(A))</t>
  </si>
  <si>
    <t>70 - 51</t>
  </si>
  <si>
    <t>fluid</t>
  </si>
  <si>
    <t>r32</t>
  </si>
  <si>
    <t>DAIKIN</t>
  </si>
  <si>
    <t>FBA100A</t>
  </si>
  <si>
    <t>AZAS100MV1</t>
  </si>
  <si>
    <t>9,43kw</t>
  </si>
  <si>
    <t>70 / 53</t>
  </si>
  <si>
    <t>150 Pa</t>
  </si>
  <si>
    <t>registre</t>
  </si>
  <si>
    <t>pris commande fillaire</t>
  </si>
  <si>
    <t>pris commande sans fil</t>
  </si>
  <si>
    <t>prix plenum</t>
  </si>
  <si>
    <t>5x200</t>
  </si>
  <si>
    <t>Azez6Daibs07L5</t>
  </si>
  <si>
    <t>total maxi</t>
  </si>
  <si>
    <t>1440/2040</t>
  </si>
  <si>
    <t>35 a150</t>
  </si>
  <si>
    <t>clim factory</t>
  </si>
  <si>
    <t>9,4kw (3,70/10,60)</t>
  </si>
  <si>
    <t>climfactory</t>
  </si>
  <si>
    <t>clim planete</t>
  </si>
  <si>
    <t>Piéce de moins de 10m2 : 1 Soufflage Diamétre 160 mm Grille 300x100 ou 300x150</t>
  </si>
  <si>
    <t>Piéce de 10m2 à 15m2 : 1 Soufflage Diamétre 160 mm Grille 300x150</t>
  </si>
  <si>
    <t>Piéce de 15m2 à 20m2 : 1 Soufflage Diamétre 200 mm Grille 400x150</t>
  </si>
  <si>
    <t>Piéce de plus 20m2 : 1 Soufflage Diamétre 200 mm Grille 400x150 ou 400x200 (adapter le nombre de soufflage en fonction de la piéce)</t>
  </si>
  <si>
    <t>SOUFLAGE</t>
  </si>
  <si>
    <t xml:space="preserve">300X150 </t>
  </si>
  <si>
    <t>D GAINE REPRISE</t>
  </si>
  <si>
    <t>D GAINE SOUFLAGE</t>
  </si>
  <si>
    <t>400X150</t>
  </si>
  <si>
    <t>2X(400x200)</t>
  </si>
  <si>
    <t>2x200</t>
  </si>
  <si>
    <t>600x400</t>
  </si>
  <si>
    <t>2x(d 250m3/h dg 200mm v2,2m/s pdc 0,4Pa)</t>
  </si>
  <si>
    <t>d 250m3/h dg 200mm v2,2m/s pdc 0,4Pa</t>
  </si>
  <si>
    <t>d 150m3/h dg 160mm v1,9m/s pdc 0,4Pa</t>
  </si>
  <si>
    <t>d 140m3/h dg 160mm v1,8m/s pdc 0,35Pa</t>
  </si>
  <si>
    <t>thermosta blue think ce6</t>
  </si>
  <si>
    <t>reprise</t>
  </si>
  <si>
    <t>souflage grille lineaire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</si>
</sst>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0" fontId="3" fillId="0" borderId="1" xfId="0" applyFont="1" applyBorder="1" applyAlignment="1"/>
    <xf numFmtId="2" fontId="3" fillId="0" borderId="1" xfId="0" applyNumberFormat="1" applyFont="1" applyBorder="1" applyAlignme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top"/>
    </xf>
    <xf numFmtId="164" fontId="0" fillId="0" borderId="0" xfId="0" applyNumberFormat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Font="1"/>
    <xf numFmtId="0" fontId="4" fillId="0" borderId="0" xfId="0" applyFont="1"/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1224642</xdr:colOff>
      <xdr:row>36</xdr:row>
      <xdr:rowOff>68036</xdr:rowOff>
    </xdr:from>
    <xdr:to>
      <xdr:col>7</xdr:col>
      <xdr:colOff>2435678</xdr:colOff>
      <xdr:row>58</xdr:row>
      <xdr:rowOff>54429</xdr:rowOff>
    </xdr:to>
    <xdr:sp macro="" textlink="">
      <xdr:nvSpPr>
        <xdr:cNvPr id="3" name="ZoneTexte 2"/>
        <xdr:cNvSpPr txBox="1"/>
      </xdr:nvSpPr>
      <xdr:spPr>
        <a:xfrm>
          <a:off x="1224642" y="7987393"/>
          <a:ext cx="8844643" cy="4177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/>
            <a:t>Comment gérer la reprise et l’aspiration de l’air ?</a:t>
          </a:r>
        </a:p>
        <a:p>
          <a:r>
            <a:rPr lang="fr-FR" sz="1600"/>
            <a:t>Le rôle principal des </a:t>
          </a:r>
          <a:r>
            <a:rPr lang="fr-FR" sz="1600" b="1"/>
            <a:t>grilles de reprise</a:t>
          </a:r>
          <a:r>
            <a:rPr lang="fr-FR" sz="1600"/>
            <a:t> est d’aspirer l’air des pièces, de le filtrer avant qu’il soit réchauffé ou refroidi et déshumidifié afin d’être à nouveau pulsé dans les différentes pièces. Les grilles peuvent être installées au mur ou au plafond.</a:t>
          </a:r>
        </a:p>
        <a:p>
          <a:r>
            <a:rPr lang="fr-FR" sz="1600"/>
            <a:t>L’aspiration quant à elle peut être effectuée selon deux modalités. L’</a:t>
          </a:r>
          <a:r>
            <a:rPr lang="fr-FR" sz="1600" b="1"/>
            <a:t>aspiration en vrac</a:t>
          </a:r>
          <a:r>
            <a:rPr lang="fr-FR" sz="1600"/>
            <a:t> consiste à centraliser la totalité de l’aspiration sur un seul point, par exemple en plaçant la grille de reprise dans un couloir. Solution simple, moins chère mais moins efficace quant à la qualité de l’air.</a:t>
          </a:r>
        </a:p>
        <a:p>
          <a:r>
            <a:rPr lang="fr-FR" sz="1600"/>
            <a:t>L’</a:t>
          </a:r>
          <a:r>
            <a:rPr lang="fr-FR" sz="1600" b="1"/>
            <a:t>aspiration par pièce</a:t>
          </a:r>
          <a:r>
            <a:rPr lang="fr-FR" sz="1600"/>
            <a:t> revient à installer des grilles de reprise dans les pièces où se trouvent les grilles de soufflage. C’est un choix plus onéreux car cela demande un réseau de gaine plus complexe.</a:t>
          </a:r>
        </a:p>
        <a:p>
          <a:r>
            <a:rPr lang="fr-FR" sz="1600"/>
            <a:t>En ce qui concerne les </a:t>
          </a:r>
          <a:r>
            <a:rPr lang="fr-FR" sz="1600" b="1"/>
            <a:t>bouches de ventilation</a:t>
          </a:r>
          <a:r>
            <a:rPr lang="fr-FR" sz="1600"/>
            <a:t>, il en existe de nombreux modèle dont l’esthétique varie : plastique, bois, laiton, métal peint.. pour se fondre dans votre décoration d’intérieur. Elles sont généralement placées au mur, au dessus d’un porte, au plafond ou sur le sol d’une pièce.</a:t>
          </a:r>
        </a:p>
        <a:p>
          <a:r>
            <a:rPr lang="fr-FR" sz="1600"/>
            <a:t>Vous entendrez parler de “</a:t>
          </a:r>
          <a:r>
            <a:rPr lang="fr-FR" sz="1600" b="1"/>
            <a:t>plénum de soufflage</a:t>
          </a:r>
          <a:r>
            <a:rPr lang="fr-FR" sz="1600"/>
            <a:t>” ou “de reprise”, qui est l’accessoire qui permet de connecter l’unité gainable aux grilles de soufflage ou de reprise par le truchement des gaines fixées aux sorties. Une </a:t>
          </a:r>
          <a:r>
            <a:rPr lang="fr-FR" sz="1600" b="1"/>
            <a:t>boîte à bouche</a:t>
          </a:r>
          <a:r>
            <a:rPr lang="fr-FR" sz="1600"/>
            <a:t> assure ensuite la connexion entre le plénum et la grille de reprise via des gaines.</a:t>
          </a:r>
        </a:p>
        <a:p>
          <a:endParaRPr lang="fr-FR" sz="1600"/>
        </a:p>
      </xdr:txBody>
    </xdr:sp>
    <xdr:clientData/>
  </xdr:twoCellAnchor>
  <xdr:twoCellAnchor editAs="oneCell">
    <xdr:from>
      <xdr:col>7</xdr:col>
      <xdr:colOff>4517572</xdr:colOff>
      <xdr:row>20</xdr:row>
      <xdr:rowOff>176892</xdr:rowOff>
    </xdr:from>
    <xdr:to>
      <xdr:col>10</xdr:col>
      <xdr:colOff>181505</xdr:colOff>
      <xdr:row>30</xdr:row>
      <xdr:rowOff>50693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1179" y="4340678"/>
          <a:ext cx="3801005" cy="2486372"/>
        </a:xfrm>
        <a:prstGeom prst="rect">
          <a:avLst/>
        </a:prstGeom>
      </xdr:spPr>
    </xdr:pic>
    <xdr:clientData/>
  </xdr:twoCellAnchor>
  <xdr:twoCellAnchor editAs="oneCell">
    <xdr:from>
      <xdr:col>10</xdr:col>
      <xdr:colOff>353785</xdr:colOff>
      <xdr:row>22</xdr:row>
      <xdr:rowOff>40821</xdr:rowOff>
    </xdr:from>
    <xdr:to>
      <xdr:col>12</xdr:col>
      <xdr:colOff>693964</xdr:colOff>
      <xdr:row>33</xdr:row>
      <xdr:rowOff>19826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4464" y="4585607"/>
          <a:ext cx="3415393" cy="2782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onology.fr/easyhome-pureair-compact-premium-connect-aldes-vmc-simple-flux.html?fee=118&amp;fep=7845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motelec.fr/catalog/product/view/id/13014/s/pack-thermostats-blue-think-radio-airzone-blanc-connecte/category/151/" TargetMode="External"/><Relationship Id="rId3" Type="http://schemas.openxmlformats.org/officeDocument/2006/relationships/hyperlink" Target="https://www.domotelec.fr/catalog/product/view/id/12969/s/easyzone-medium-ib6-daikin-5x200-07l-azez6daibs07l5/category/151/" TargetMode="External"/><Relationship Id="rId7" Type="http://schemas.openxmlformats.org/officeDocument/2006/relationships/hyperlink" Target="https://www.clim-planete.com/2486-pompe-a-chaleur-inverter-gainable-pead-m100ja-puz-m100vka-mitsubishi-electric.html?search_query=PEAD-M100JA-PUZ-M100VKA&amp;results=77" TargetMode="External"/><Relationship Id="rId2" Type="http://schemas.openxmlformats.org/officeDocument/2006/relationships/hyperlink" Target="https://www.domotelec.fr/catalog/product/view/id/12486/s/climatisation-reversible-gainable-standard-inverter-r32-fba100a-azas100mv1/category/147/" TargetMode="External"/><Relationship Id="rId1" Type="http://schemas.openxmlformats.org/officeDocument/2006/relationships/hyperlink" Target="https://www.domotelec.fr/catalog/product/view/id/12348/s/climatisation-gainable-flexible-reversible-inverter-pead-m-r32-pead-m100ja-puz-m100vka/category/147/" TargetMode="External"/><Relationship Id="rId6" Type="http://schemas.openxmlformats.org/officeDocument/2006/relationships/hyperlink" Target="https://climfactory.com/2691-clim-gainable-fba100a-azas100mv1-daikin.html?search_query=FBA100A-AZAS100MV1&amp;results=6" TargetMode="External"/><Relationship Id="rId5" Type="http://schemas.openxmlformats.org/officeDocument/2006/relationships/hyperlink" Target="https://climfactory.com/2486-pompe-a-chaleur-inverter-gainable-pead-m100ja-puz-m100vka-mitsubishi-electric.html?search_query=PEAD-M100JA-PUZ-M100VKA&amp;results=54" TargetMode="External"/><Relationship Id="rId4" Type="http://schemas.openxmlformats.org/officeDocument/2006/relationships/hyperlink" Target="https://www.domotelec.fr/catalog/product/view/id/12969/s/easyzone-medium-ib6-daikin-5x200-07l-azez6daibs07l5/category/151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F1" zoomScale="70" zoomScaleNormal="70" workbookViewId="0">
      <selection activeCell="P27" sqref="P27"/>
    </sheetView>
  </sheetViews>
  <sheetFormatPr baseColWidth="10" defaultRowHeight="15" x14ac:dyDescent="0.25"/>
  <cols>
    <col min="1" max="1" width="28.28515625" bestFit="1" customWidth="1"/>
    <col min="2" max="2" width="17.140625" bestFit="1" customWidth="1"/>
    <col min="3" max="3" width="13.5703125" customWidth="1"/>
    <col min="4" max="4" width="17.28515625" bestFit="1" customWidth="1"/>
    <col min="5" max="5" width="13.5703125" customWidth="1"/>
    <col min="6" max="6" width="9.140625" bestFit="1" customWidth="1"/>
    <col min="7" max="7" width="15.140625" customWidth="1"/>
    <col min="8" max="8" width="68.85546875" style="5" bestFit="1" customWidth="1"/>
    <col min="9" max="9" width="27.140625" bestFit="1" customWidth="1"/>
    <col min="10" max="10" width="26.140625" bestFit="1" customWidth="1"/>
    <col min="11" max="12" width="23" bestFit="1" customWidth="1"/>
  </cols>
  <sheetData>
    <row r="1" spans="1:16" ht="1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6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6" ht="18.75" customHeight="1" x14ac:dyDescent="0.35">
      <c r="A4" s="6" t="s">
        <v>1</v>
      </c>
      <c r="B4" s="6" t="s">
        <v>27</v>
      </c>
      <c r="C4" s="6" t="s">
        <v>22</v>
      </c>
      <c r="D4" s="6" t="s">
        <v>28</v>
      </c>
      <c r="E4" s="6" t="s">
        <v>2</v>
      </c>
      <c r="F4" s="6" t="s">
        <v>3</v>
      </c>
      <c r="G4" s="6" t="s">
        <v>4</v>
      </c>
      <c r="H4" s="6" t="s">
        <v>29</v>
      </c>
      <c r="I4" s="6" t="s">
        <v>24</v>
      </c>
      <c r="J4" s="6" t="s">
        <v>78</v>
      </c>
      <c r="K4" s="25" t="s">
        <v>25</v>
      </c>
      <c r="L4" s="26" t="s">
        <v>77</v>
      </c>
    </row>
    <row r="5" spans="1:16" ht="18.75" x14ac:dyDescent="0.3">
      <c r="A5" s="7" t="s">
        <v>18</v>
      </c>
      <c r="B5" s="8">
        <v>41</v>
      </c>
      <c r="C5" s="8">
        <v>2.5</v>
      </c>
      <c r="D5" s="8">
        <f>+B5*C5</f>
        <v>102.5</v>
      </c>
      <c r="E5" s="8">
        <v>4</v>
      </c>
      <c r="F5" s="8">
        <f>(D5*100)+(E5*1000)</f>
        <v>14250</v>
      </c>
      <c r="G5" s="9">
        <f>F5/3415</f>
        <v>4.1727672035139092</v>
      </c>
      <c r="H5" s="12">
        <f>D5*5</f>
        <v>512.5</v>
      </c>
      <c r="I5" s="12" t="s">
        <v>80</v>
      </c>
      <c r="J5" s="12" t="s">
        <v>81</v>
      </c>
      <c r="K5" s="12" t="s">
        <v>82</v>
      </c>
      <c r="L5" s="12">
        <v>200</v>
      </c>
      <c r="M5" s="29" t="s">
        <v>83</v>
      </c>
      <c r="N5" s="30"/>
      <c r="O5" s="30"/>
      <c r="P5" s="30"/>
    </row>
    <row r="6" spans="1:16" ht="18.75" x14ac:dyDescent="0.3">
      <c r="A6" s="7" t="s">
        <v>19</v>
      </c>
      <c r="B6" s="8">
        <v>22</v>
      </c>
      <c r="C6" s="8">
        <v>2.5</v>
      </c>
      <c r="D6" s="8">
        <f>+B6*C6</f>
        <v>55</v>
      </c>
      <c r="E6" s="8">
        <v>4</v>
      </c>
      <c r="F6" s="8">
        <f>(D6*100)+(E6*1000)</f>
        <v>9500</v>
      </c>
      <c r="G6" s="9">
        <f>F6/3415</f>
        <v>2.7818448023426061</v>
      </c>
      <c r="H6" s="12">
        <f>D6*5</f>
        <v>275</v>
      </c>
      <c r="I6" s="12" t="s">
        <v>79</v>
      </c>
      <c r="J6" s="12">
        <v>200</v>
      </c>
      <c r="K6" s="12"/>
      <c r="L6" s="12"/>
      <c r="M6" s="29" t="s">
        <v>84</v>
      </c>
      <c r="N6" s="30"/>
      <c r="O6" s="30"/>
      <c r="P6" s="30"/>
    </row>
    <row r="7" spans="1:16" ht="18.75" x14ac:dyDescent="0.3">
      <c r="A7" s="7" t="s">
        <v>20</v>
      </c>
      <c r="B7" s="8">
        <v>12</v>
      </c>
      <c r="C7" s="8">
        <v>2.5</v>
      </c>
      <c r="D7" s="8">
        <f>+B7*C7</f>
        <v>30</v>
      </c>
      <c r="E7" s="8">
        <v>1</v>
      </c>
      <c r="F7" s="8">
        <f>(D7*100)+(E7*1000)</f>
        <v>4000</v>
      </c>
      <c r="G7" s="9">
        <f>F7/3415</f>
        <v>1.171303074670571</v>
      </c>
      <c r="H7" s="12">
        <f>D7*5</f>
        <v>150</v>
      </c>
      <c r="I7" s="12" t="s">
        <v>76</v>
      </c>
      <c r="J7" s="12">
        <v>160</v>
      </c>
      <c r="K7" s="12"/>
      <c r="L7" s="12"/>
      <c r="M7" s="29" t="s">
        <v>85</v>
      </c>
      <c r="N7" s="31"/>
      <c r="O7" s="31"/>
      <c r="P7" s="31"/>
    </row>
    <row r="8" spans="1:16" ht="18.75" x14ac:dyDescent="0.3">
      <c r="A8" s="7" t="s">
        <v>21</v>
      </c>
      <c r="B8" s="8">
        <v>11</v>
      </c>
      <c r="C8" s="8">
        <v>2.5</v>
      </c>
      <c r="D8" s="8">
        <f>B8*C8</f>
        <v>27.5</v>
      </c>
      <c r="E8" s="8">
        <v>1</v>
      </c>
      <c r="F8" s="8">
        <f>(D8*100)+(E8*1000)</f>
        <v>3750</v>
      </c>
      <c r="G8" s="9">
        <f>F8/3415</f>
        <v>1.0980966325036603</v>
      </c>
      <c r="H8" s="12">
        <f>D8*5</f>
        <v>137.5</v>
      </c>
      <c r="I8" s="12" t="s">
        <v>76</v>
      </c>
      <c r="J8" s="12">
        <v>160</v>
      </c>
      <c r="K8" s="12"/>
      <c r="L8" s="12"/>
      <c r="M8" s="29" t="s">
        <v>86</v>
      </c>
      <c r="N8" s="31"/>
      <c r="O8" s="31"/>
      <c r="P8" s="31"/>
    </row>
    <row r="9" spans="1:16" ht="21" x14ac:dyDescent="0.35">
      <c r="A9" s="10" t="s">
        <v>23</v>
      </c>
      <c r="B9" s="10">
        <f>+B5+B6+B7+B8</f>
        <v>86</v>
      </c>
      <c r="C9" s="10"/>
      <c r="D9" s="10">
        <f>D5+D6+D7+D8</f>
        <v>215</v>
      </c>
      <c r="E9" s="10"/>
      <c r="F9" s="10">
        <f>F5+F6+F7+F8</f>
        <v>31500</v>
      </c>
      <c r="G9" s="11">
        <f>G5+G6+G7+G8</f>
        <v>9.2240117130307464</v>
      </c>
      <c r="H9" s="13">
        <f>H5+H6+H7+H8</f>
        <v>1075</v>
      </c>
      <c r="I9" s="13"/>
      <c r="J9" s="13"/>
      <c r="K9" s="13"/>
      <c r="L9" s="12"/>
    </row>
    <row r="20" spans="1:12" x14ac:dyDescent="0.25">
      <c r="I20" t="s">
        <v>88</v>
      </c>
      <c r="L20" t="s">
        <v>89</v>
      </c>
    </row>
    <row r="21" spans="1:12" x14ac:dyDescent="0.25">
      <c r="A21" s="14" t="s">
        <v>26</v>
      </c>
    </row>
    <row r="22" spans="1:12" x14ac:dyDescent="0.25">
      <c r="A22" s="33" t="s">
        <v>75</v>
      </c>
      <c r="B22" s="33"/>
      <c r="C22" s="33"/>
      <c r="D22" s="33"/>
      <c r="E22" s="33"/>
      <c r="F22" s="33"/>
      <c r="G22" s="33"/>
      <c r="H22" s="33"/>
    </row>
    <row r="23" spans="1:12" x14ac:dyDescent="0.25">
      <c r="A23" s="32" t="s">
        <v>71</v>
      </c>
      <c r="B23" s="32"/>
      <c r="C23" s="32"/>
      <c r="D23" s="32"/>
      <c r="E23" s="32"/>
      <c r="F23" s="32"/>
      <c r="G23" s="32"/>
      <c r="H23" s="32"/>
    </row>
    <row r="24" spans="1:12" x14ac:dyDescent="0.25">
      <c r="A24" s="32" t="s">
        <v>72</v>
      </c>
      <c r="B24" s="32"/>
      <c r="C24" s="32"/>
      <c r="D24" s="32"/>
      <c r="E24" s="32"/>
      <c r="F24" s="32"/>
      <c r="G24" s="32"/>
      <c r="H24" s="32"/>
    </row>
    <row r="25" spans="1:12" x14ac:dyDescent="0.25">
      <c r="A25" s="32" t="s">
        <v>73</v>
      </c>
      <c r="B25" s="32"/>
      <c r="C25" s="32"/>
      <c r="D25" s="32"/>
      <c r="E25" s="32"/>
      <c r="F25" s="32"/>
      <c r="G25" s="32"/>
      <c r="H25" s="32"/>
    </row>
    <row r="26" spans="1:12" x14ac:dyDescent="0.25">
      <c r="A26" s="32" t="s">
        <v>74</v>
      </c>
      <c r="B26" s="32"/>
      <c r="C26" s="32"/>
      <c r="D26" s="32"/>
      <c r="E26" s="32"/>
      <c r="F26" s="32"/>
      <c r="G26" s="32"/>
      <c r="H26" s="32"/>
    </row>
    <row r="27" spans="1:12" ht="44.25" customHeight="1" x14ac:dyDescent="0.25"/>
    <row r="28" spans="1:12" ht="42" customHeight="1" x14ac:dyDescent="0.25">
      <c r="A28" s="2" t="s">
        <v>5</v>
      </c>
      <c r="B28" s="3"/>
      <c r="C28" s="3"/>
      <c r="D28" s="4"/>
    </row>
    <row r="29" spans="1:12" x14ac:dyDescent="0.25">
      <c r="A29" s="1" t="s">
        <v>6</v>
      </c>
      <c r="B29" s="1" t="s">
        <v>3</v>
      </c>
      <c r="C29" s="1"/>
      <c r="D29" s="1" t="s">
        <v>7</v>
      </c>
    </row>
    <row r="30" spans="1:12" x14ac:dyDescent="0.25">
      <c r="A30" s="1" t="s">
        <v>8</v>
      </c>
      <c r="B30" s="1" t="s">
        <v>12</v>
      </c>
      <c r="C30" s="1"/>
      <c r="D30" s="1" t="s">
        <v>15</v>
      </c>
    </row>
    <row r="31" spans="1:12" x14ac:dyDescent="0.25">
      <c r="A31" s="1" t="s">
        <v>9</v>
      </c>
      <c r="B31" s="1" t="s">
        <v>13</v>
      </c>
      <c r="C31" s="1"/>
      <c r="D31" s="1" t="s">
        <v>15</v>
      </c>
    </row>
    <row r="32" spans="1:12" x14ac:dyDescent="0.25">
      <c r="A32" s="1" t="s">
        <v>10</v>
      </c>
      <c r="B32" s="1">
        <v>24000</v>
      </c>
      <c r="C32" s="1"/>
      <c r="D32" s="1" t="s">
        <v>16</v>
      </c>
    </row>
    <row r="33" spans="1:4" x14ac:dyDescent="0.25">
      <c r="A33" s="1" t="s">
        <v>11</v>
      </c>
      <c r="B33" s="1" t="s">
        <v>14</v>
      </c>
      <c r="C33" s="1"/>
      <c r="D33" s="1" t="s">
        <v>17</v>
      </c>
    </row>
  </sheetData>
  <mergeCells count="10">
    <mergeCell ref="A26:H26"/>
    <mergeCell ref="A22:H22"/>
    <mergeCell ref="A23:H23"/>
    <mergeCell ref="A24:H24"/>
    <mergeCell ref="A25:H25"/>
    <mergeCell ref="A1:L3"/>
    <mergeCell ref="M5:P5"/>
    <mergeCell ref="M6:P6"/>
    <mergeCell ref="M7:P7"/>
    <mergeCell ref="M8:P8"/>
  </mergeCells>
  <hyperlinks>
    <hyperlink ref="A2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topLeftCell="A4" workbookViewId="0">
      <selection activeCell="C30" sqref="C30"/>
    </sheetView>
  </sheetViews>
  <sheetFormatPr baseColWidth="10" defaultRowHeight="15" x14ac:dyDescent="0.25"/>
  <cols>
    <col min="1" max="1" width="52.28515625" bestFit="1" customWidth="1"/>
    <col min="2" max="2" width="20.28515625" style="16" bestFit="1" customWidth="1"/>
    <col min="3" max="4" width="20.28515625" style="16" customWidth="1"/>
    <col min="5" max="6" width="14.85546875" style="16" bestFit="1" customWidth="1"/>
  </cols>
  <sheetData>
    <row r="4" spans="1:6" x14ac:dyDescent="0.25">
      <c r="A4" t="s">
        <v>30</v>
      </c>
      <c r="B4" s="16" t="s">
        <v>38</v>
      </c>
      <c r="C4" s="16" t="s">
        <v>38</v>
      </c>
      <c r="D4" s="16" t="s">
        <v>38</v>
      </c>
      <c r="E4" s="16" t="s">
        <v>52</v>
      </c>
      <c r="F4" s="16" t="s">
        <v>52</v>
      </c>
    </row>
    <row r="5" spans="1:6" x14ac:dyDescent="0.25">
      <c r="A5" t="s">
        <v>31</v>
      </c>
      <c r="B5" s="16" t="s">
        <v>39</v>
      </c>
      <c r="C5" s="24" t="s">
        <v>39</v>
      </c>
      <c r="D5" s="24" t="s">
        <v>39</v>
      </c>
      <c r="E5" s="16" t="s">
        <v>53</v>
      </c>
      <c r="F5" s="16" t="s">
        <v>53</v>
      </c>
    </row>
    <row r="6" spans="1:6" s="15" customFormat="1" x14ac:dyDescent="0.25">
      <c r="A6" s="15" t="s">
        <v>32</v>
      </c>
      <c r="B6" s="18" t="s">
        <v>40</v>
      </c>
      <c r="C6" s="19" t="s">
        <v>40</v>
      </c>
      <c r="D6" s="19" t="s">
        <v>40</v>
      </c>
      <c r="E6" s="16" t="s">
        <v>54</v>
      </c>
      <c r="F6" s="16" t="s">
        <v>54</v>
      </c>
    </row>
    <row r="7" spans="1:6" x14ac:dyDescent="0.25">
      <c r="A7" t="s">
        <v>33</v>
      </c>
      <c r="B7" s="16" t="s">
        <v>41</v>
      </c>
      <c r="C7" s="16" t="s">
        <v>68</v>
      </c>
      <c r="D7" s="16" t="s">
        <v>68</v>
      </c>
      <c r="E7" s="16" t="s">
        <v>55</v>
      </c>
      <c r="F7" s="16" t="s">
        <v>55</v>
      </c>
    </row>
    <row r="8" spans="1:6" x14ac:dyDescent="0.25">
      <c r="A8" t="s">
        <v>47</v>
      </c>
      <c r="B8" s="16" t="s">
        <v>46</v>
      </c>
      <c r="C8" s="16" t="s">
        <v>66</v>
      </c>
      <c r="D8" s="16" t="s">
        <v>66</v>
      </c>
      <c r="E8" s="16" t="s">
        <v>57</v>
      </c>
      <c r="F8" s="16" t="s">
        <v>57</v>
      </c>
    </row>
    <row r="9" spans="1:6" x14ac:dyDescent="0.25">
      <c r="A9" t="s">
        <v>43</v>
      </c>
      <c r="B9" s="16" t="s">
        <v>44</v>
      </c>
      <c r="C9" s="16" t="s">
        <v>65</v>
      </c>
      <c r="D9" s="16" t="s">
        <v>65</v>
      </c>
      <c r="E9" s="16">
        <v>1740</v>
      </c>
      <c r="F9" s="16">
        <v>1740</v>
      </c>
    </row>
    <row r="10" spans="1:6" x14ac:dyDescent="0.25">
      <c r="A10" t="s">
        <v>48</v>
      </c>
      <c r="B10" s="16" t="s">
        <v>49</v>
      </c>
      <c r="E10" s="16" t="s">
        <v>56</v>
      </c>
      <c r="F10" s="16" t="s">
        <v>56</v>
      </c>
    </row>
    <row r="11" spans="1:6" x14ac:dyDescent="0.25">
      <c r="A11" t="s">
        <v>50</v>
      </c>
      <c r="B11" s="16" t="s">
        <v>51</v>
      </c>
      <c r="C11" s="16" t="s">
        <v>51</v>
      </c>
      <c r="D11" s="16" t="s">
        <v>51</v>
      </c>
      <c r="E11" s="16" t="s">
        <v>51</v>
      </c>
      <c r="F11" s="16" t="s">
        <v>51</v>
      </c>
    </row>
    <row r="12" spans="1:6" x14ac:dyDescent="0.25">
      <c r="A12" t="s">
        <v>42</v>
      </c>
      <c r="B12" s="16">
        <v>5.0999999999999996</v>
      </c>
      <c r="C12" s="16">
        <v>5.0999999999999996</v>
      </c>
      <c r="D12" s="16">
        <v>5.0999999999999996</v>
      </c>
      <c r="E12" s="16">
        <v>5.25</v>
      </c>
      <c r="F12" s="16">
        <v>5.25</v>
      </c>
    </row>
    <row r="13" spans="1:6" x14ac:dyDescent="0.25">
      <c r="A13" t="s">
        <v>37</v>
      </c>
      <c r="B13" s="17" t="s">
        <v>45</v>
      </c>
      <c r="C13" s="17" t="s">
        <v>67</v>
      </c>
      <c r="D13" s="17" t="s">
        <v>70</v>
      </c>
      <c r="E13" s="17" t="s">
        <v>45</v>
      </c>
      <c r="F13" s="14" t="s">
        <v>69</v>
      </c>
    </row>
    <row r="14" spans="1:6" x14ac:dyDescent="0.25">
      <c r="A14" t="s">
        <v>34</v>
      </c>
      <c r="B14" s="21">
        <v>2591</v>
      </c>
      <c r="C14" s="21">
        <v>2699</v>
      </c>
      <c r="D14" s="21">
        <v>2735</v>
      </c>
      <c r="E14" s="22">
        <v>2886.19</v>
      </c>
      <c r="F14" s="22">
        <v>2709</v>
      </c>
    </row>
    <row r="15" spans="1:6" x14ac:dyDescent="0.25">
      <c r="A15" t="s">
        <v>35</v>
      </c>
      <c r="B15" s="18" t="s">
        <v>63</v>
      </c>
      <c r="C15" s="18"/>
      <c r="D15" s="18"/>
      <c r="E15" s="18" t="s">
        <v>63</v>
      </c>
      <c r="F15" s="18" t="s">
        <v>63</v>
      </c>
    </row>
    <row r="16" spans="1:6" s="16" customFormat="1" x14ac:dyDescent="0.25">
      <c r="A16" s="20" t="s">
        <v>58</v>
      </c>
      <c r="B16" s="16" t="s">
        <v>62</v>
      </c>
      <c r="E16" s="16" t="s">
        <v>62</v>
      </c>
      <c r="F16" s="16" t="s">
        <v>62</v>
      </c>
    </row>
    <row r="17" spans="1:6" x14ac:dyDescent="0.25">
      <c r="A17" t="s">
        <v>59</v>
      </c>
    </row>
    <row r="18" spans="1:6" x14ac:dyDescent="0.25">
      <c r="A18" t="s">
        <v>60</v>
      </c>
      <c r="B18" s="22">
        <v>1040</v>
      </c>
      <c r="C18" s="22">
        <v>1198</v>
      </c>
      <c r="D18" s="22">
        <v>279</v>
      </c>
      <c r="E18" s="22">
        <v>1040</v>
      </c>
      <c r="F18" s="22">
        <v>1198</v>
      </c>
    </row>
    <row r="19" spans="1:6" x14ac:dyDescent="0.25">
      <c r="A19" t="s">
        <v>61</v>
      </c>
      <c r="B19" s="22">
        <v>1398</v>
      </c>
      <c r="C19" s="22">
        <v>1349</v>
      </c>
      <c r="D19" s="22">
        <v>2693</v>
      </c>
      <c r="E19" s="22">
        <v>1398</v>
      </c>
      <c r="F19" s="22">
        <v>1349</v>
      </c>
    </row>
    <row r="20" spans="1:6" x14ac:dyDescent="0.25">
      <c r="A20" t="s">
        <v>36</v>
      </c>
    </row>
    <row r="21" spans="1:6" x14ac:dyDescent="0.25">
      <c r="A21" t="s">
        <v>37</v>
      </c>
      <c r="B21" s="17" t="s">
        <v>45</v>
      </c>
      <c r="C21" s="17"/>
      <c r="D21" s="17"/>
      <c r="E21" s="17" t="s">
        <v>45</v>
      </c>
      <c r="F21"/>
    </row>
    <row r="22" spans="1:6" x14ac:dyDescent="0.25">
      <c r="B22" s="17" t="s">
        <v>87</v>
      </c>
    </row>
    <row r="23" spans="1:6" x14ac:dyDescent="0.25">
      <c r="A23" t="s">
        <v>64</v>
      </c>
      <c r="B23" s="21">
        <f>B14+B18+B19</f>
        <v>5029</v>
      </c>
      <c r="C23" s="21">
        <f>C14+C18+C19</f>
        <v>5246</v>
      </c>
      <c r="D23" s="21">
        <f>D14+D18+D19</f>
        <v>5707</v>
      </c>
      <c r="E23" s="23">
        <f>E14+E18+E19</f>
        <v>5324.1900000000005</v>
      </c>
      <c r="F23" s="23">
        <f>F14+F18+F19</f>
        <v>5256</v>
      </c>
    </row>
  </sheetData>
  <hyperlinks>
    <hyperlink ref="B13" r:id="rId1"/>
    <hyperlink ref="E13" r:id="rId2"/>
    <hyperlink ref="B21" r:id="rId3"/>
    <hyperlink ref="E21" r:id="rId4"/>
    <hyperlink ref="C13" r:id="rId5"/>
    <hyperlink ref="F13" r:id="rId6"/>
    <hyperlink ref="D13" r:id="rId7"/>
    <hyperlink ref="B22" r:id="rId8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stephane</cp:lastModifiedBy>
  <dcterms:created xsi:type="dcterms:W3CDTF">2021-04-24T08:53:20Z</dcterms:created>
  <dcterms:modified xsi:type="dcterms:W3CDTF">2021-05-04T16:38:54Z</dcterms:modified>
</cp:coreProperties>
</file>